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PNS'!$A$1:$I$53</definedName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<sst xmlns="http://schemas.openxmlformats.org/spreadsheetml/2006/main" count="303" uniqueCount="128">
  <si>
    <t>Cod tip decont</t>
  </si>
  <si>
    <t>Descriere</t>
  </si>
  <si>
    <t>Cod partener</t>
  </si>
  <si>
    <t>Nume partener</t>
  </si>
  <si>
    <t>Nr. contract</t>
  </si>
  <si>
    <t>An contract</t>
  </si>
  <si>
    <t>NHPENDO_MED</t>
  </si>
  <si>
    <t>Decont medicamente pentru programul national de boli endocrine</t>
  </si>
  <si>
    <t>IS01</t>
  </si>
  <si>
    <t>SPITALUL CLINIC JUDETEAN DE URGENTA SF. SPIRIDON IASI</t>
  </si>
  <si>
    <t>2022</t>
  </si>
  <si>
    <t>NHP</t>
  </si>
  <si>
    <t>NHPPOLI_AMIL_MED</t>
  </si>
  <si>
    <t>Decont medicamente - 6.5.3 Amiloidoza cu transtiretina</t>
  </si>
  <si>
    <t>NHPH_EPIB_MAT</t>
  </si>
  <si>
    <t>Decont materiale sanitare pentru Epidermoliza buloasa</t>
  </si>
  <si>
    <t>NHPSHU_HPN_MED</t>
  </si>
  <si>
    <t>Decont medicamente SHU_HPN</t>
  </si>
  <si>
    <t>NHPSINDROM_IMUP_MED</t>
  </si>
  <si>
    <t>Decont medicamente pentru Sindrom de imunodeficienta primara</t>
  </si>
  <si>
    <t>NHPBR_SPT_CV_MED</t>
  </si>
  <si>
    <t>Decont medicamente Boli rare - incluse conditionat tratament spitalicesc(6.27)</t>
  </si>
  <si>
    <t>NHPORTO_MAT</t>
  </si>
  <si>
    <t>Decont materiale sanitare pentru programul national de ortopedie</t>
  </si>
  <si>
    <t>NHPDTAIP_RI_MAT</t>
  </si>
  <si>
    <t>Decont materiale sanitare pentru radiologie interventionala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</si>
  <si>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</si>
  <si>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</si>
  <si>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</si>
  <si>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</si>
  <si>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NHPHEMO_MED</t>
  </si>
  <si>
    <t>Decont medicamente pentru programul national de hemofilie, talasemie si alte boli rare</t>
  </si>
  <si>
    <t>NHPT_HEP_MED_MED</t>
  </si>
  <si>
    <t>Decont medicamente pentru tratamentul recidivei hepatitei cronice la bolnavii cu transplant hepatic</t>
  </si>
  <si>
    <t>NHPCARDIO_MAT</t>
  </si>
  <si>
    <t>Decont materiale sanitare pentru programul national de boli cardiovasculare</t>
  </si>
  <si>
    <t>IS02</t>
  </si>
  <si>
    <t>SPITALUL CLINIC DE URGENTA PENTRU COPII "SF.MARIA" IASI</t>
  </si>
  <si>
    <t>NHPPURP_TR_IM_CR_MED</t>
  </si>
  <si>
    <t>Decont medicamente pentru Purpura trombocitopenica imuna cronica la adultii splenectomizati si nesplenectomizati</t>
  </si>
  <si>
    <t>NHPPONCO_MED</t>
  </si>
  <si>
    <t>Decont medicamente pentru programul national de oncologie</t>
  </si>
  <si>
    <t>IS03</t>
  </si>
  <si>
    <t>INSTITUTUL DE BOLI CARDIOVASCULARE "PROF.DR. G.I.M. GEORGESCU" IASI</t>
  </si>
  <si>
    <t>NHPH_FABRY_MED</t>
  </si>
  <si>
    <t>Decont medicamente pentru Boala Fabry</t>
  </si>
  <si>
    <t>IS04</t>
  </si>
  <si>
    <t>SPITALUL CLINIC  DR.C.I.PARHON IASI</t>
  </si>
  <si>
    <t>NHPH_POMPE_MED</t>
  </si>
  <si>
    <t>Decont medicamente pentru Boala Pompe</t>
  </si>
  <si>
    <t>NHPSCLER_TUB_MED</t>
  </si>
  <si>
    <t>Decont medicamente pentru scleroza tuberoasa</t>
  </si>
  <si>
    <t>NHPH_PULM_MED</t>
  </si>
  <si>
    <t>Decont medicamente pentru hipertensiune pulmonara</t>
  </si>
  <si>
    <t>IS07</t>
  </si>
  <si>
    <t>SPITALUL CLINIC DE PNEUMOFTIZIOLOGIE IASI</t>
  </si>
  <si>
    <t>IS11</t>
  </si>
  <si>
    <t>SP. CL. URGENTA  "PROF. DR. N. OBLU" IASI</t>
  </si>
  <si>
    <t>1700</t>
  </si>
  <si>
    <t>NHPNEURO_DI_MED</t>
  </si>
  <si>
    <t>Decont medicamente pentru boli neurologice degenerative/inflamatorii</t>
  </si>
  <si>
    <t>IS12</t>
  </si>
  <si>
    <t>SPITALUL CLINIC DE RECUPERARE IASI</t>
  </si>
  <si>
    <t>NHPNEURO_MED</t>
  </si>
  <si>
    <t>Decont medicamente pentru subprogramul de tratament al sclerozei multiple</t>
  </si>
  <si>
    <t>IS14</t>
  </si>
  <si>
    <t>SPITALUL MUNICIPAL DE URGENTA PASCANI</t>
  </si>
  <si>
    <t>IS32</t>
  </si>
  <si>
    <t>CENTRUL DE ONCOLOGIE EUROCLINIC SRL</t>
  </si>
  <si>
    <t>NHPPONCO_MAMAR_MAT</t>
  </si>
  <si>
    <t>Decont materiale sanitare pentru Afectiuni oncologice prin endoprotezare</t>
  </si>
  <si>
    <t>IS36</t>
  </si>
  <si>
    <t>INSTITUTUL REGIONAL DE ONCOLOGIE IASI</t>
  </si>
  <si>
    <t>2707</t>
  </si>
  <si>
    <t>IS48</t>
  </si>
  <si>
    <t>MNT HEALTHCARE EUROPE SRL</t>
  </si>
  <si>
    <t>DECONTURI PNS MAI 2023</t>
  </si>
  <si>
    <t>MEDICAMENTE PNS</t>
  </si>
  <si>
    <t>MAT.SANITARE PNS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</si>
  <si>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</si>
  <si>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</si>
  <si>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</si>
  <si>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</si>
  <si>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</si>
  <si>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</si>
  <si>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</si>
  <si>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</si>
  <si>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</si>
  <si>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</si>
  <si>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</si>
  <si>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</si>
  <si>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</si>
  <si>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</si>
  <si>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</si>
  <si>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</si>
  <si>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</si>
  <si>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</si>
  <si>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</si>
  <si>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</si>
  <si>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</si>
  <si>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</si>
  <si>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</si>
  <si>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</si>
  <si>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</si>
  <si>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</si>
  <si>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</si>
  <si>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</si>
  <si>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</si>
  <si>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</si>
  <si>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</si>
  <si>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</si>
  <si>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</si>
  <si>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</si>
  <si>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</si>
  <si>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</si>
  <si>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</si>
  <si>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</si>
  <si>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</si>
  <si>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DECONT mai 2023</t>
  </si>
  <si>
    <t>UCRAINA mai 2023</t>
  </si>
  <si>
    <t>ACT.CURENTA MAI 2023</t>
  </si>
  <si>
    <t>mii lei</t>
  </si>
  <si>
    <t>DECONT MAI 2023</t>
  </si>
  <si>
    <t>UCRAINA MAI 2023</t>
  </si>
  <si>
    <t>ACT.CURENTA MAI2023</t>
  </si>
  <si>
    <t>TOTAL DECONT/PNS MAI 2023</t>
  </si>
  <si>
    <t>NHPNEURO_MED_COST VOLUM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</si>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</sst>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2" fillId="0" borderId="0" xfId="55" applyFont="1">
      <alignment/>
      <protection/>
    </xf>
    <xf numFmtId="0" fontId="4" fillId="33" borderId="1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3" fillId="34" borderId="13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0" fontId="2" fillId="0" borderId="11" xfId="55" applyFont="1" applyBorder="1" applyAlignment="1">
      <alignment wrapText="1"/>
      <protection/>
    </xf>
    <xf numFmtId="0" fontId="2" fillId="0" borderId="13" xfId="55" applyFont="1" applyBorder="1" applyAlignment="1">
      <alignment horizontal="right" wrapText="1"/>
      <protection/>
    </xf>
    <xf numFmtId="0" fontId="2" fillId="0" borderId="14" xfId="55" applyFont="1" applyBorder="1" applyAlignment="1">
      <alignment horizontal="right" wrapText="1"/>
      <protection/>
    </xf>
    <xf numFmtId="0" fontId="2" fillId="0" borderId="15" xfId="55" applyFont="1" applyBorder="1" applyAlignment="1">
      <alignment wrapText="1"/>
      <protection/>
    </xf>
    <xf numFmtId="4" fontId="2" fillId="0" borderId="15" xfId="55" applyNumberFormat="1" applyFont="1" applyBorder="1" applyAlignment="1">
      <alignment horizontal="right" wrapText="1"/>
      <protection/>
    </xf>
    <xf numFmtId="4" fontId="2" fillId="0" borderId="0" xfId="55" applyNumberFormat="1" applyFont="1" applyBorder="1" applyAlignment="1">
      <alignment horizontal="right" wrapText="1"/>
      <protection/>
    </xf>
    <xf numFmtId="2" fontId="2" fillId="0" borderId="13" xfId="55" applyNumberFormat="1" applyFont="1" applyBorder="1" applyAlignment="1">
      <alignment wrapText="1"/>
      <protection/>
    </xf>
    <xf numFmtId="0" fontId="2" fillId="0" borderId="12" xfId="55" applyFont="1" applyBorder="1" applyAlignment="1">
      <alignment wrapText="1"/>
      <protection/>
    </xf>
    <xf numFmtId="0" fontId="2" fillId="0" borderId="13" xfId="55" applyFont="1" applyBorder="1" applyAlignment="1">
      <alignment wrapText="1"/>
      <protection/>
    </xf>
    <xf numFmtId="0" fontId="2" fillId="0" borderId="16" xfId="55" applyFont="1" applyBorder="1" applyAlignment="1">
      <alignment wrapText="1"/>
      <protection/>
    </xf>
    <xf numFmtId="4" fontId="2" fillId="35" borderId="13" xfId="55" applyNumberFormat="1" applyFont="1" applyFill="1" applyBorder="1" applyAlignment="1">
      <alignment horizontal="right" wrapText="1"/>
      <protection/>
    </xf>
    <xf numFmtId="164" fontId="3" fillId="0" borderId="13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4" fontId="2" fillId="0" borderId="13" xfId="55" applyNumberFormat="1" applyFont="1" applyBorder="1" applyAlignment="1">
      <alignment horizontal="right" wrapText="1"/>
      <protection/>
    </xf>
    <xf numFmtId="0" fontId="3" fillId="0" borderId="13" xfId="55" applyFont="1" applyBorder="1">
      <alignment/>
      <protection/>
    </xf>
    <xf numFmtId="0" fontId="3" fillId="0" borderId="13" xfId="55" applyFont="1" applyBorder="1" applyAlignment="1">
      <alignment horizontal="right"/>
      <protection/>
    </xf>
    <xf numFmtId="4" fontId="3" fillId="0" borderId="13" xfId="55" applyNumberFormat="1" applyFont="1" applyBorder="1">
      <alignment/>
      <protection/>
    </xf>
    <xf numFmtId="165" fontId="3" fillId="0" borderId="13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2" fillId="0" borderId="0" xfId="55" applyFont="1" applyBorder="1" applyAlignment="1">
      <alignment horizontal="right"/>
      <protection/>
    </xf>
    <xf numFmtId="4" fontId="2" fillId="0" borderId="0" xfId="55" applyNumberFormat="1" applyFont="1">
      <alignment/>
      <protection/>
    </xf>
    <xf numFmtId="0" fontId="5" fillId="34" borderId="15" xfId="55" applyFont="1" applyFill="1" applyBorder="1" applyAlignment="1">
      <alignment horizontal="center" wrapText="1"/>
      <protection/>
    </xf>
    <xf numFmtId="0" fontId="5" fillId="34" borderId="17" xfId="55" applyFont="1" applyFill="1" applyBorder="1" applyAlignment="1">
      <alignment horizontal="center" wrapText="1"/>
      <protection/>
    </xf>
    <xf numFmtId="0" fontId="3" fillId="34" borderId="17" xfId="55" applyFont="1" applyFill="1" applyBorder="1" applyAlignment="1">
      <alignment horizontal="center" wrapText="1"/>
      <protection/>
    </xf>
    <xf numFmtId="0" fontId="2" fillId="0" borderId="13" xfId="55" applyFont="1" applyBorder="1">
      <alignment/>
      <protection/>
    </xf>
    <xf numFmtId="4" fontId="2" fillId="0" borderId="13" xfId="55" applyNumberFormat="1" applyFont="1" applyBorder="1" applyAlignment="1">
      <alignment/>
      <protection/>
    </xf>
    <xf numFmtId="4" fontId="2" fillId="0" borderId="13" xfId="55" applyNumberFormat="1" applyFont="1" applyBorder="1">
      <alignment/>
      <protection/>
    </xf>
    <xf numFmtId="165" fontId="2" fillId="0" borderId="0" xfId="55" applyNumberFormat="1" applyFont="1">
      <alignment/>
      <protection/>
    </xf>
    <xf numFmtId="166" fontId="3" fillId="0" borderId="13" xfId="55" applyNumberFormat="1" applyFont="1" applyBorder="1" applyAlignment="1">
      <alignment wrapText="1"/>
      <protection/>
    </xf>
    <xf numFmtId="0" fontId="3" fillId="0" borderId="18" xfId="55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166" fontId="3" fillId="0" borderId="13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 applyAlignment="1">
      <alignment horizontal="right"/>
      <protection/>
    </xf>
    <xf numFmtId="166" fontId="3" fillId="0" borderId="0" xfId="55" applyNumberFormat="1" applyFont="1">
      <alignment/>
      <protection/>
    </xf>
    <xf numFmtId="0" fontId="2" fillId="0" borderId="19" xfId="55" applyFont="1" applyBorder="1">
      <alignment/>
      <protection/>
    </xf>
    <xf numFmtId="0" fontId="3" fillId="0" borderId="0" xfId="55" applyFont="1" applyBorder="1">
      <alignment/>
      <protection/>
    </xf>
    <xf numFmtId="0" fontId="2" fillId="0" borderId="13" xfId="55" applyFont="1" applyBorder="1" applyAlignment="1">
      <alignment horizontal="left" wrapText="1"/>
      <protection/>
    </xf>
    <xf numFmtId="0" fontId="5" fillId="34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 wrapText="1"/>
    </xf>
    <xf numFmtId="4" fontId="0" fillId="0" borderId="15" xfId="0" applyNumberFormat="1" applyBorder="1" applyAlignment="1">
      <alignment horizontal="right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4" fontId="43" fillId="0" borderId="13" xfId="55" applyNumberFormat="1" applyFont="1" applyBorder="1" applyAlignment="1">
      <alignment horizontal="right" wrapText="1"/>
      <protection/>
    </xf>
    <xf numFmtId="4" fontId="5" fillId="0" borderId="0" xfId="0" applyNumberFormat="1" applyFont="1" applyAlignment="1">
      <alignment/>
    </xf>
    <xf numFmtId="164" fontId="0" fillId="0" borderId="13" xfId="0" applyNumberFormat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164" fontId="0" fillId="0" borderId="17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37">
      <selection activeCell="G53" sqref="G53"/>
    </sheetView>
  </sheetViews>
  <sheetFormatPr defaultColWidth="9.140625" defaultRowHeight="12.75" outlineLevelCol="1"/>
  <cols>
    <col min="2" max="2" width="39.421875" style="0" customWidth="1"/>
    <col min="3" max="3" width="26.00390625" style="0" customWidth="1"/>
    <col min="4" max="4" width="38.421875" style="0" customWidth="1"/>
    <col min="5" max="5" width="14.421875" style="0" hidden="1" customWidth="1" outlineLevel="1"/>
    <col min="6" max="6" width="13.7109375" style="0" hidden="1" customWidth="1" outlineLevel="1"/>
    <col min="7" max="7" width="13.7109375" style="0" customWidth="1" collapsed="1"/>
    <col min="8" max="9" width="13.7109375" style="0" customWidth="1"/>
  </cols>
  <sheetData>
    <row r="2" ht="12.75">
      <c r="A2" s="74" t="s">
        <v>76</v>
      </c>
    </row>
    <row r="5" ht="12.75">
      <c r="A5" s="74" t="s">
        <v>77</v>
      </c>
    </row>
    <row r="6" spans="1:9" s="2" customFormat="1" ht="38.25">
      <c r="A6" s="1" t="s">
        <v>2</v>
      </c>
      <c r="B6" s="1" t="s">
        <v>3</v>
      </c>
      <c r="C6" s="1" t="s">
        <v>0</v>
      </c>
      <c r="D6" s="1" t="s">
        <v>1</v>
      </c>
      <c r="E6" s="58" t="s">
        <v>122</v>
      </c>
      <c r="F6" s="57" t="s">
        <v>123</v>
      </c>
      <c r="G6" s="57" t="s">
        <v>124</v>
      </c>
      <c r="H6" s="57" t="s">
        <v>125</v>
      </c>
      <c r="I6" s="57" t="s">
        <v>121</v>
      </c>
    </row>
    <row r="7" spans="1:9" s="2" customFormat="1" ht="25.5" customHeight="1">
      <c r="A7" s="3" t="s">
        <v>56</v>
      </c>
      <c r="B7" s="3" t="s">
        <v>57</v>
      </c>
      <c r="C7" s="3" t="s">
        <v>59</v>
      </c>
      <c r="D7" s="3" t="s">
        <v>60</v>
      </c>
      <c r="E7" s="59">
        <v>200473.43</v>
      </c>
      <c r="F7" s="62"/>
      <c r="G7" s="70">
        <f>E7-F7</f>
        <v>200473.43</v>
      </c>
      <c r="H7" s="70">
        <f>G7+G8+G9+G10+G11+G12+G13+G14+G15+G16+G17</f>
        <v>3273022.5299999993</v>
      </c>
      <c r="I7" s="79">
        <f>H7/1000</f>
        <v>3273.0225299999993</v>
      </c>
    </row>
    <row r="8" spans="1:9" s="2" customFormat="1" ht="25.5" customHeight="1">
      <c r="A8" s="3" t="s">
        <v>61</v>
      </c>
      <c r="B8" s="3" t="s">
        <v>62</v>
      </c>
      <c r="C8" s="3" t="s">
        <v>59</v>
      </c>
      <c r="D8" s="3" t="s">
        <v>60</v>
      </c>
      <c r="E8" s="59">
        <v>96243.51</v>
      </c>
      <c r="F8" s="62"/>
      <c r="G8" s="70">
        <f aca="true" t="shared" si="0" ref="G8:G35">E8-F8</f>
        <v>96243.51</v>
      </c>
      <c r="H8" s="60"/>
      <c r="I8" s="80"/>
    </row>
    <row r="9" spans="1:9" s="2" customFormat="1" ht="25.5" customHeight="1">
      <c r="A9" s="3" t="s">
        <v>54</v>
      </c>
      <c r="B9" s="3" t="s">
        <v>55</v>
      </c>
      <c r="C9" s="3" t="s">
        <v>52</v>
      </c>
      <c r="D9" s="3" t="s">
        <v>53</v>
      </c>
      <c r="E9" s="59">
        <v>87153.02</v>
      </c>
      <c r="F9" s="62"/>
      <c r="G9" s="70">
        <f t="shared" si="0"/>
        <v>87153.02</v>
      </c>
      <c r="H9" s="60"/>
      <c r="I9" s="80"/>
    </row>
    <row r="10" spans="1:9" s="2" customFormat="1" ht="25.5" customHeight="1">
      <c r="A10" s="3" t="s">
        <v>46</v>
      </c>
      <c r="B10" s="3" t="s">
        <v>47</v>
      </c>
      <c r="C10" s="3" t="s">
        <v>44</v>
      </c>
      <c r="D10" s="3" t="s">
        <v>45</v>
      </c>
      <c r="E10" s="59">
        <v>106959.9</v>
      </c>
      <c r="F10" s="62"/>
      <c r="G10" s="70">
        <f t="shared" si="0"/>
        <v>106959.9</v>
      </c>
      <c r="H10" s="60"/>
      <c r="I10" s="80"/>
    </row>
    <row r="11" spans="1:9" s="2" customFormat="1" ht="25.5" customHeight="1">
      <c r="A11" s="3" t="s">
        <v>46</v>
      </c>
      <c r="B11" s="3" t="s">
        <v>47</v>
      </c>
      <c r="C11" s="3" t="s">
        <v>50</v>
      </c>
      <c r="D11" s="3" t="s">
        <v>51</v>
      </c>
      <c r="E11" s="59">
        <v>91450.78</v>
      </c>
      <c r="F11" s="62"/>
      <c r="G11" s="70">
        <f t="shared" si="0"/>
        <v>91450.78</v>
      </c>
      <c r="H11" s="60"/>
      <c r="I11" s="80"/>
    </row>
    <row r="12" spans="1:9" s="2" customFormat="1" ht="25.5" customHeight="1">
      <c r="A12" s="3" t="s">
        <v>46</v>
      </c>
      <c r="B12" s="3" t="s">
        <v>47</v>
      </c>
      <c r="C12" s="3" t="s">
        <v>48</v>
      </c>
      <c r="D12" s="3" t="s">
        <v>49</v>
      </c>
      <c r="E12" s="59">
        <v>245437.87</v>
      </c>
      <c r="F12" s="62"/>
      <c r="G12" s="70">
        <f t="shared" si="0"/>
        <v>245437.87</v>
      </c>
      <c r="H12" s="60"/>
      <c r="I12" s="80"/>
    </row>
    <row r="13" spans="1:9" s="2" customFormat="1" ht="25.5" customHeight="1">
      <c r="A13" s="3" t="s">
        <v>8</v>
      </c>
      <c r="B13" s="3" t="s">
        <v>9</v>
      </c>
      <c r="C13" s="3" t="s">
        <v>18</v>
      </c>
      <c r="D13" s="3" t="s">
        <v>19</v>
      </c>
      <c r="E13" s="59">
        <v>142008.53</v>
      </c>
      <c r="F13" s="62"/>
      <c r="G13" s="70">
        <f t="shared" si="0"/>
        <v>142008.53</v>
      </c>
      <c r="H13" s="60"/>
      <c r="I13" s="80"/>
    </row>
    <row r="14" spans="1:9" s="2" customFormat="1" ht="25.5" customHeight="1">
      <c r="A14" s="3" t="s">
        <v>36</v>
      </c>
      <c r="B14" s="3" t="s">
        <v>37</v>
      </c>
      <c r="C14" s="3" t="s">
        <v>38</v>
      </c>
      <c r="D14" s="3" t="s">
        <v>39</v>
      </c>
      <c r="E14" s="59">
        <v>6693.34</v>
      </c>
      <c r="F14" s="62"/>
      <c r="G14" s="70">
        <f t="shared" si="0"/>
        <v>6693.34</v>
      </c>
      <c r="H14" s="60"/>
      <c r="I14" s="80"/>
    </row>
    <row r="15" spans="1:9" s="2" customFormat="1" ht="25.5" customHeight="1">
      <c r="A15" s="3" t="s">
        <v>8</v>
      </c>
      <c r="B15" s="3" t="s">
        <v>9</v>
      </c>
      <c r="C15" s="3" t="s">
        <v>12</v>
      </c>
      <c r="D15" s="3" t="s">
        <v>13</v>
      </c>
      <c r="E15" s="59">
        <v>728122.73</v>
      </c>
      <c r="F15" s="62"/>
      <c r="G15" s="70">
        <f t="shared" si="0"/>
        <v>728122.73</v>
      </c>
      <c r="H15" s="60"/>
      <c r="I15" s="80"/>
    </row>
    <row r="16" spans="1:9" s="2" customFormat="1" ht="25.5" customHeight="1">
      <c r="A16" s="3" t="s">
        <v>8</v>
      </c>
      <c r="B16" s="3" t="s">
        <v>9</v>
      </c>
      <c r="C16" s="3" t="s">
        <v>16</v>
      </c>
      <c r="D16" s="3" t="s">
        <v>17</v>
      </c>
      <c r="E16" s="59">
        <v>512176.99</v>
      </c>
      <c r="F16" s="62"/>
      <c r="G16" s="70">
        <f t="shared" si="0"/>
        <v>512176.99</v>
      </c>
      <c r="H16" s="60"/>
      <c r="I16" s="80"/>
    </row>
    <row r="17" spans="1:9" s="2" customFormat="1" ht="25.5" customHeight="1">
      <c r="A17" s="3" t="s">
        <v>36</v>
      </c>
      <c r="B17" s="3" t="s">
        <v>37</v>
      </c>
      <c r="C17" s="3" t="s">
        <v>16</v>
      </c>
      <c r="D17" s="3" t="s">
        <v>17</v>
      </c>
      <c r="E17" s="59">
        <v>1056302.43</v>
      </c>
      <c r="F17" s="62"/>
      <c r="G17" s="70">
        <f t="shared" si="0"/>
        <v>1056302.43</v>
      </c>
      <c r="H17" s="60"/>
      <c r="I17" s="80"/>
    </row>
    <row r="18" spans="1:9" s="2" customFormat="1" ht="25.5" customHeight="1">
      <c r="A18" s="3" t="s">
        <v>61</v>
      </c>
      <c r="B18" s="3" t="s">
        <v>62</v>
      </c>
      <c r="C18" s="63" t="s">
        <v>63</v>
      </c>
      <c r="D18" s="3" t="s">
        <v>64</v>
      </c>
      <c r="E18" s="59">
        <v>2817987.85</v>
      </c>
      <c r="F18" s="62"/>
      <c r="G18" s="70">
        <f t="shared" si="0"/>
        <v>2817987.85</v>
      </c>
      <c r="H18" s="70">
        <f>G18</f>
        <v>2817987.85</v>
      </c>
      <c r="I18" s="79">
        <f>H18/1000</f>
        <v>2817.98785</v>
      </c>
    </row>
    <row r="19" spans="1:9" s="2" customFormat="1" ht="25.5" customHeight="1">
      <c r="A19" s="3" t="s">
        <v>8</v>
      </c>
      <c r="B19" s="3" t="s">
        <v>9</v>
      </c>
      <c r="C19" s="3" t="s">
        <v>30</v>
      </c>
      <c r="D19" s="3" t="s">
        <v>31</v>
      </c>
      <c r="E19" s="59">
        <v>1833716.71</v>
      </c>
      <c r="F19" s="62"/>
      <c r="G19" s="70">
        <f t="shared" si="0"/>
        <v>1833716.71</v>
      </c>
      <c r="H19" s="70">
        <f>G19+G20</f>
        <v>2195649.9699999997</v>
      </c>
      <c r="I19" s="79">
        <f>H19/1000</f>
        <v>2195.64997</v>
      </c>
    </row>
    <row r="20" spans="1:9" s="2" customFormat="1" ht="25.5" customHeight="1">
      <c r="A20" s="3" t="s">
        <v>36</v>
      </c>
      <c r="B20" s="3" t="s">
        <v>37</v>
      </c>
      <c r="C20" s="3" t="s">
        <v>30</v>
      </c>
      <c r="D20" s="3" t="s">
        <v>31</v>
      </c>
      <c r="E20" s="59">
        <v>361933.26</v>
      </c>
      <c r="F20" s="62"/>
      <c r="G20" s="70">
        <f t="shared" si="0"/>
        <v>361933.26</v>
      </c>
      <c r="H20" s="60"/>
      <c r="I20" s="80"/>
    </row>
    <row r="21" spans="1:9" s="2" customFormat="1" ht="25.5" customHeight="1">
      <c r="A21" s="3" t="s">
        <v>8</v>
      </c>
      <c r="B21" s="3" t="s">
        <v>9</v>
      </c>
      <c r="C21" s="3" t="s">
        <v>32</v>
      </c>
      <c r="D21" s="3" t="s">
        <v>33</v>
      </c>
      <c r="E21" s="59">
        <v>45369.29</v>
      </c>
      <c r="F21" s="62"/>
      <c r="G21" s="70">
        <f t="shared" si="0"/>
        <v>45369.29</v>
      </c>
      <c r="H21" s="70">
        <f>G21</f>
        <v>45369.29</v>
      </c>
      <c r="I21" s="79">
        <f>H21/1000</f>
        <v>45.36929</v>
      </c>
    </row>
    <row r="22" spans="1:9" s="2" customFormat="1" ht="25.5" customHeight="1">
      <c r="A22" s="3" t="s">
        <v>8</v>
      </c>
      <c r="B22" s="3" t="s">
        <v>9</v>
      </c>
      <c r="C22" s="3" t="s">
        <v>26</v>
      </c>
      <c r="D22" s="3" t="s">
        <v>27</v>
      </c>
      <c r="E22" s="59">
        <v>1188.32</v>
      </c>
      <c r="F22" s="62"/>
      <c r="G22" s="70">
        <f t="shared" si="0"/>
        <v>1188.32</v>
      </c>
      <c r="H22" s="70">
        <f>G22+G23</f>
        <v>7032.24</v>
      </c>
      <c r="I22" s="79">
        <f>H22/1000</f>
        <v>7.03224</v>
      </c>
    </row>
    <row r="23" spans="1:9" s="2" customFormat="1" ht="25.5" customHeight="1">
      <c r="A23" s="3" t="s">
        <v>36</v>
      </c>
      <c r="B23" s="3" t="s">
        <v>37</v>
      </c>
      <c r="C23" s="3" t="s">
        <v>26</v>
      </c>
      <c r="D23" s="3" t="s">
        <v>27</v>
      </c>
      <c r="E23" s="59">
        <v>5843.92</v>
      </c>
      <c r="F23" s="62"/>
      <c r="G23" s="70">
        <f t="shared" si="0"/>
        <v>5843.92</v>
      </c>
      <c r="H23" s="60"/>
      <c r="I23" s="80"/>
    </row>
    <row r="24" spans="1:9" s="2" customFormat="1" ht="25.5" customHeight="1">
      <c r="A24" s="3" t="s">
        <v>8</v>
      </c>
      <c r="B24" s="3" t="s">
        <v>9</v>
      </c>
      <c r="C24" s="3" t="s">
        <v>6</v>
      </c>
      <c r="D24" s="3" t="s">
        <v>7</v>
      </c>
      <c r="E24" s="59">
        <v>6566.91</v>
      </c>
      <c r="F24" s="62"/>
      <c r="G24" s="70">
        <f t="shared" si="0"/>
        <v>6566.91</v>
      </c>
      <c r="H24" s="70">
        <f>G24+G25</f>
        <v>15755.61</v>
      </c>
      <c r="I24" s="79">
        <f>H24/1000</f>
        <v>15.75561</v>
      </c>
    </row>
    <row r="25" spans="1:9" s="2" customFormat="1" ht="25.5" customHeight="1">
      <c r="A25" s="3" t="s">
        <v>71</v>
      </c>
      <c r="B25" s="3" t="s">
        <v>72</v>
      </c>
      <c r="C25" s="3" t="s">
        <v>6</v>
      </c>
      <c r="D25" s="3" t="s">
        <v>7</v>
      </c>
      <c r="E25" s="59">
        <v>9188.7</v>
      </c>
      <c r="F25" s="60"/>
      <c r="G25" s="70">
        <f t="shared" si="0"/>
        <v>9188.7</v>
      </c>
      <c r="H25" s="60"/>
      <c r="I25" s="80"/>
    </row>
    <row r="26" spans="1:9" s="2" customFormat="1" ht="25.5" customHeight="1">
      <c r="A26" s="3" t="s">
        <v>71</v>
      </c>
      <c r="B26" s="3" t="s">
        <v>72</v>
      </c>
      <c r="C26" s="3" t="s">
        <v>40</v>
      </c>
      <c r="D26" s="3" t="s">
        <v>41</v>
      </c>
      <c r="E26" s="59">
        <v>9688636.81</v>
      </c>
      <c r="F26" s="60">
        <v>62317.25</v>
      </c>
      <c r="G26" s="70">
        <f t="shared" si="0"/>
        <v>9626319.56</v>
      </c>
      <c r="H26" s="70">
        <f>G26+G27+G28+G29</f>
        <v>11695893.560000002</v>
      </c>
      <c r="I26" s="79">
        <f>H26/1000</f>
        <v>11695.893560000002</v>
      </c>
    </row>
    <row r="27" spans="1:9" s="2" customFormat="1" ht="25.5" customHeight="1">
      <c r="A27" s="3" t="s">
        <v>67</v>
      </c>
      <c r="B27" s="3" t="s">
        <v>68</v>
      </c>
      <c r="C27" s="3" t="s">
        <v>40</v>
      </c>
      <c r="D27" s="3" t="s">
        <v>41</v>
      </c>
      <c r="E27" s="59">
        <v>1585110.05</v>
      </c>
      <c r="F27" s="60"/>
      <c r="G27" s="70">
        <f t="shared" si="0"/>
        <v>1585110.05</v>
      </c>
      <c r="H27" s="60"/>
      <c r="I27" s="80"/>
    </row>
    <row r="28" spans="1:9" s="2" customFormat="1" ht="25.5" customHeight="1">
      <c r="A28" s="3" t="s">
        <v>36</v>
      </c>
      <c r="B28" s="3" t="s">
        <v>37</v>
      </c>
      <c r="C28" s="3" t="s">
        <v>40</v>
      </c>
      <c r="D28" s="3" t="s">
        <v>41</v>
      </c>
      <c r="E28" s="59">
        <v>39645.07</v>
      </c>
      <c r="F28" s="60"/>
      <c r="G28" s="70">
        <f t="shared" si="0"/>
        <v>39645.07</v>
      </c>
      <c r="H28" s="60"/>
      <c r="I28" s="80"/>
    </row>
    <row r="29" spans="1:9" s="2" customFormat="1" ht="25.5" customHeight="1">
      <c r="A29" s="3" t="s">
        <v>74</v>
      </c>
      <c r="B29" s="3" t="s">
        <v>75</v>
      </c>
      <c r="C29" s="3" t="s">
        <v>40</v>
      </c>
      <c r="D29" s="3" t="s">
        <v>41</v>
      </c>
      <c r="E29" s="59">
        <v>446261.22</v>
      </c>
      <c r="F29" s="60">
        <v>1442.34</v>
      </c>
      <c r="G29" s="70">
        <f t="shared" si="0"/>
        <v>444818.87999999995</v>
      </c>
      <c r="H29" s="60"/>
      <c r="I29" s="80"/>
    </row>
    <row r="30" spans="1:9" s="2" customFormat="1" ht="25.5" customHeight="1">
      <c r="A30" s="3" t="s">
        <v>71</v>
      </c>
      <c r="B30" s="3" t="s">
        <v>72</v>
      </c>
      <c r="C30" s="3" t="s">
        <v>40</v>
      </c>
      <c r="D30" s="3" t="s">
        <v>41</v>
      </c>
      <c r="E30" s="59">
        <v>7789598.11</v>
      </c>
      <c r="F30" s="60">
        <v>63995.08</v>
      </c>
      <c r="G30" s="70">
        <f t="shared" si="0"/>
        <v>7725603.03</v>
      </c>
      <c r="H30" s="70">
        <f>G30+G31+G32</f>
        <v>9020266.15</v>
      </c>
      <c r="I30" s="79">
        <f>H30/1000</f>
        <v>9020.26615</v>
      </c>
    </row>
    <row r="31" spans="1:9" s="2" customFormat="1" ht="25.5" customHeight="1">
      <c r="A31" s="3" t="s">
        <v>67</v>
      </c>
      <c r="B31" s="3" t="s">
        <v>68</v>
      </c>
      <c r="C31" s="3" t="s">
        <v>40</v>
      </c>
      <c r="D31" s="3" t="s">
        <v>41</v>
      </c>
      <c r="E31" s="59">
        <v>946007.85</v>
      </c>
      <c r="F31" s="60"/>
      <c r="G31" s="70">
        <f t="shared" si="0"/>
        <v>946007.85</v>
      </c>
      <c r="H31" s="60"/>
      <c r="I31" s="80"/>
    </row>
    <row r="32" spans="1:9" s="2" customFormat="1" ht="25.5" customHeight="1">
      <c r="A32" s="3" t="s">
        <v>74</v>
      </c>
      <c r="B32" s="3" t="s">
        <v>75</v>
      </c>
      <c r="C32" s="3" t="s">
        <v>40</v>
      </c>
      <c r="D32" s="3" t="s">
        <v>41</v>
      </c>
      <c r="E32" s="59">
        <v>398865.38</v>
      </c>
      <c r="F32" s="60">
        <v>50210.11</v>
      </c>
      <c r="G32" s="70">
        <f t="shared" si="0"/>
        <v>348655.27</v>
      </c>
      <c r="H32" s="60"/>
      <c r="I32" s="80"/>
    </row>
    <row r="33" spans="1:9" s="2" customFormat="1" ht="25.5" customHeight="1">
      <c r="A33" s="3" t="s">
        <v>8</v>
      </c>
      <c r="B33" s="3" t="s">
        <v>9</v>
      </c>
      <c r="C33" s="3" t="s">
        <v>20</v>
      </c>
      <c r="D33" s="3" t="s">
        <v>21</v>
      </c>
      <c r="E33" s="59">
        <v>2028519.4</v>
      </c>
      <c r="F33" s="60"/>
      <c r="G33" s="70">
        <f t="shared" si="0"/>
        <v>2028519.4</v>
      </c>
      <c r="H33" s="70">
        <f>G33+G34</f>
        <v>2735339.71</v>
      </c>
      <c r="I33" s="79">
        <f>H33/1000</f>
        <v>2735.3397099999997</v>
      </c>
    </row>
    <row r="34" spans="1:9" s="2" customFormat="1" ht="25.5" customHeight="1">
      <c r="A34" s="3" t="s">
        <v>36</v>
      </c>
      <c r="B34" s="3" t="s">
        <v>37</v>
      </c>
      <c r="C34" s="3" t="s">
        <v>20</v>
      </c>
      <c r="D34" s="3" t="s">
        <v>21</v>
      </c>
      <c r="E34" s="59">
        <v>706820.31</v>
      </c>
      <c r="F34" s="60"/>
      <c r="G34" s="70">
        <f t="shared" si="0"/>
        <v>706820.31</v>
      </c>
      <c r="H34" s="70"/>
      <c r="I34" s="79"/>
    </row>
    <row r="35" spans="1:9" s="2" customFormat="1" ht="25.5" customHeight="1">
      <c r="A35" s="3" t="s">
        <v>61</v>
      </c>
      <c r="B35" s="3" t="s">
        <v>62</v>
      </c>
      <c r="C35" s="63" t="s">
        <v>126</v>
      </c>
      <c r="D35" s="3" t="s">
        <v>64</v>
      </c>
      <c r="E35" s="66">
        <v>617172.78</v>
      </c>
      <c r="F35" s="71"/>
      <c r="G35" s="72">
        <f t="shared" si="0"/>
        <v>617172.78</v>
      </c>
      <c r="H35" s="70">
        <f>G35</f>
        <v>617172.78</v>
      </c>
      <c r="I35" s="79">
        <f>H35/1000</f>
        <v>617.17278</v>
      </c>
    </row>
    <row r="36" spans="4:9" ht="24" customHeight="1">
      <c r="D36" s="75" t="s">
        <v>127</v>
      </c>
      <c r="E36" s="73">
        <f>SUM(E7:E35)</f>
        <v>32601454.47</v>
      </c>
      <c r="F36" s="73">
        <f>SUM(F7:F35)</f>
        <v>177964.78</v>
      </c>
      <c r="G36" s="73">
        <f>SUM(G7:G35)</f>
        <v>32423489.69</v>
      </c>
      <c r="H36" s="73">
        <f>SUM(H7:H35)</f>
        <v>32423489.690000005</v>
      </c>
      <c r="I36" s="73">
        <f>SUM(I7:I35)</f>
        <v>32423.489690000006</v>
      </c>
    </row>
    <row r="37" ht="12.75">
      <c r="H37" s="64"/>
    </row>
    <row r="38" ht="12.75">
      <c r="A38" s="74" t="s">
        <v>78</v>
      </c>
    </row>
    <row r="39" spans="1:9" s="2" customFormat="1" ht="38.25">
      <c r="A39" s="1" t="s">
        <v>2</v>
      </c>
      <c r="B39" s="1" t="s">
        <v>3</v>
      </c>
      <c r="C39" s="1" t="s">
        <v>0</v>
      </c>
      <c r="D39" s="1" t="s">
        <v>1</v>
      </c>
      <c r="E39" s="58" t="s">
        <v>122</v>
      </c>
      <c r="F39" s="57" t="s">
        <v>123</v>
      </c>
      <c r="G39" s="57" t="s">
        <v>124</v>
      </c>
      <c r="H39" s="57" t="s">
        <v>125</v>
      </c>
      <c r="I39" s="57" t="s">
        <v>121</v>
      </c>
    </row>
    <row r="40" spans="1:9" s="2" customFormat="1" ht="25.5" customHeight="1">
      <c r="A40" s="3" t="s">
        <v>8</v>
      </c>
      <c r="B40" s="3" t="s">
        <v>9</v>
      </c>
      <c r="C40" s="3" t="s">
        <v>28</v>
      </c>
      <c r="D40" s="3" t="s">
        <v>29</v>
      </c>
      <c r="E40" s="59">
        <v>428264.34</v>
      </c>
      <c r="F40" s="61"/>
      <c r="G40" s="65">
        <f>E40-F40</f>
        <v>428264.34</v>
      </c>
      <c r="H40" s="65">
        <f>G40+G41</f>
        <v>964702.06</v>
      </c>
      <c r="I40" s="79">
        <f>H40/1000</f>
        <v>964.7020600000001</v>
      </c>
    </row>
    <row r="41" spans="1:9" s="2" customFormat="1" ht="25.5" customHeight="1">
      <c r="A41" s="3" t="s">
        <v>36</v>
      </c>
      <c r="B41" s="3" t="s">
        <v>37</v>
      </c>
      <c r="C41" s="3" t="s">
        <v>28</v>
      </c>
      <c r="D41" s="3" t="s">
        <v>29</v>
      </c>
      <c r="E41" s="59">
        <v>536437.72</v>
      </c>
      <c r="F41" s="61"/>
      <c r="G41" s="65">
        <f aca="true" t="shared" si="1" ref="G41:G49">E41-F41</f>
        <v>536437.72</v>
      </c>
      <c r="H41" s="61"/>
      <c r="I41" s="79"/>
    </row>
    <row r="42" spans="1:9" s="2" customFormat="1" ht="25.5" customHeight="1">
      <c r="A42" s="3" t="s">
        <v>8</v>
      </c>
      <c r="B42" s="3" t="s">
        <v>9</v>
      </c>
      <c r="C42" s="3" t="s">
        <v>14</v>
      </c>
      <c r="D42" s="3" t="s">
        <v>15</v>
      </c>
      <c r="E42" s="59">
        <v>66807.67</v>
      </c>
      <c r="F42" s="61"/>
      <c r="G42" s="65">
        <f t="shared" si="1"/>
        <v>66807.67</v>
      </c>
      <c r="H42" s="65">
        <f>G42</f>
        <v>66807.67</v>
      </c>
      <c r="I42" s="79">
        <f>H42/1000</f>
        <v>66.80767</v>
      </c>
    </row>
    <row r="43" spans="1:9" s="2" customFormat="1" ht="25.5" customHeight="1">
      <c r="A43" s="3" t="s">
        <v>42</v>
      </c>
      <c r="B43" s="3" t="s">
        <v>43</v>
      </c>
      <c r="C43" s="3" t="s">
        <v>34</v>
      </c>
      <c r="D43" s="3" t="s">
        <v>35</v>
      </c>
      <c r="E43" s="59">
        <v>1873500.18</v>
      </c>
      <c r="F43" s="61"/>
      <c r="G43" s="65">
        <f t="shared" si="1"/>
        <v>1873500.18</v>
      </c>
      <c r="H43" s="65">
        <f>G43+G44</f>
        <v>2507408.05</v>
      </c>
      <c r="I43" s="79">
        <f>H43/1000</f>
        <v>2507.40805</v>
      </c>
    </row>
    <row r="44" spans="1:9" s="2" customFormat="1" ht="25.5" customHeight="1">
      <c r="A44" s="3" t="s">
        <v>8</v>
      </c>
      <c r="B44" s="3" t="s">
        <v>9</v>
      </c>
      <c r="C44" s="3" t="s">
        <v>34</v>
      </c>
      <c r="D44" s="3" t="s">
        <v>35</v>
      </c>
      <c r="E44" s="59">
        <v>633907.87</v>
      </c>
      <c r="F44" s="61"/>
      <c r="G44" s="65">
        <f t="shared" si="1"/>
        <v>633907.87</v>
      </c>
      <c r="H44" s="61"/>
      <c r="I44" s="79"/>
    </row>
    <row r="45" spans="1:9" s="2" customFormat="1" ht="25.5" customHeight="1">
      <c r="A45" s="3" t="s">
        <v>8</v>
      </c>
      <c r="B45" s="3" t="s">
        <v>9</v>
      </c>
      <c r="C45" s="3" t="s">
        <v>22</v>
      </c>
      <c r="D45" s="3" t="s">
        <v>23</v>
      </c>
      <c r="E45" s="59">
        <v>25012.28</v>
      </c>
      <c r="F45" s="61"/>
      <c r="G45" s="65">
        <f t="shared" si="1"/>
        <v>25012.28</v>
      </c>
      <c r="H45" s="65">
        <f>G45+G46</f>
        <v>34168.28</v>
      </c>
      <c r="I45" s="79">
        <f>H45/1000</f>
        <v>34.168279999999996</v>
      </c>
    </row>
    <row r="46" spans="1:9" s="2" customFormat="1" ht="25.5" customHeight="1">
      <c r="A46" s="3" t="s">
        <v>65</v>
      </c>
      <c r="B46" s="3" t="s">
        <v>66</v>
      </c>
      <c r="C46" s="3" t="s">
        <v>22</v>
      </c>
      <c r="D46" s="3" t="s">
        <v>23</v>
      </c>
      <c r="E46" s="59">
        <v>9156</v>
      </c>
      <c r="F46" s="61"/>
      <c r="G46" s="65">
        <f t="shared" si="1"/>
        <v>9156</v>
      </c>
      <c r="H46" s="61"/>
      <c r="I46" s="79"/>
    </row>
    <row r="47" spans="1:9" s="2" customFormat="1" ht="25.5" customHeight="1">
      <c r="A47" s="3" t="s">
        <v>56</v>
      </c>
      <c r="B47" s="3" t="s">
        <v>57</v>
      </c>
      <c r="C47" s="3" t="s">
        <v>24</v>
      </c>
      <c r="D47" s="3" t="s">
        <v>25</v>
      </c>
      <c r="E47" s="59">
        <v>446313.83</v>
      </c>
      <c r="F47" s="61"/>
      <c r="G47" s="65">
        <f t="shared" si="1"/>
        <v>446313.83</v>
      </c>
      <c r="H47" s="65">
        <f>G47+G48</f>
        <v>450733.03</v>
      </c>
      <c r="I47" s="79">
        <f>H47/1000</f>
        <v>450.73303000000004</v>
      </c>
    </row>
    <row r="48" spans="1:9" s="2" customFormat="1" ht="25.5" customHeight="1">
      <c r="A48" s="3" t="s">
        <v>8</v>
      </c>
      <c r="B48" s="3" t="s">
        <v>9</v>
      </c>
      <c r="C48" s="3" t="s">
        <v>24</v>
      </c>
      <c r="D48" s="3" t="s">
        <v>25</v>
      </c>
      <c r="E48" s="59">
        <v>4419.2</v>
      </c>
      <c r="F48" s="61"/>
      <c r="G48" s="65">
        <f t="shared" si="1"/>
        <v>4419.2</v>
      </c>
      <c r="H48" s="61"/>
      <c r="I48" s="79"/>
    </row>
    <row r="49" spans="1:9" s="2" customFormat="1" ht="25.5" customHeight="1">
      <c r="A49" s="3" t="s">
        <v>71</v>
      </c>
      <c r="B49" s="3" t="s">
        <v>72</v>
      </c>
      <c r="C49" s="3" t="s">
        <v>69</v>
      </c>
      <c r="D49" s="69" t="s">
        <v>70</v>
      </c>
      <c r="E49" s="66">
        <v>46399.12</v>
      </c>
      <c r="F49" s="67"/>
      <c r="G49" s="68">
        <f t="shared" si="1"/>
        <v>46399.12</v>
      </c>
      <c r="H49" s="68">
        <f>G49</f>
        <v>46399.12</v>
      </c>
      <c r="I49" s="81">
        <f>H49/1000</f>
        <v>46.39912</v>
      </c>
    </row>
    <row r="50" spans="4:9" s="74" customFormat="1" ht="24" customHeight="1">
      <c r="D50" s="75" t="s">
        <v>127</v>
      </c>
      <c r="E50" s="73">
        <f>SUM(E40:E49)</f>
        <v>4070218.2100000004</v>
      </c>
      <c r="F50" s="76"/>
      <c r="G50" s="73">
        <f>SUM(G40:G49)</f>
        <v>4070218.2100000004</v>
      </c>
      <c r="H50" s="73">
        <f>SUM(H40:H49)</f>
        <v>4070218.21</v>
      </c>
      <c r="I50" s="73">
        <f>SUM(I40:I49)</f>
        <v>4070.2182099999995</v>
      </c>
    </row>
    <row r="53" ht="12.75">
      <c r="G53" s="78"/>
    </row>
  </sheetData>
  <sheetProtection/>
  <printOptions horizontalCentered="1"/>
  <pageMargins left="0" right="0" top="0.25" bottom="0.25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27" sqref="K27"/>
    </sheetView>
  </sheetViews>
  <sheetFormatPr defaultColWidth="8.8515625" defaultRowHeight="12.75" outlineLevelRow="1" outlineLevelCol="1"/>
  <cols>
    <col min="1" max="1" width="12.00390625" style="4" customWidth="1"/>
    <col min="2" max="2" width="9.00390625" style="4" customWidth="1"/>
    <col min="3" max="3" width="37.28125" style="4" customWidth="1"/>
    <col min="4" max="4" width="36.7109375" style="4" customWidth="1"/>
    <col min="5" max="6" width="8.8515625" style="4" customWidth="1"/>
    <col min="7" max="7" width="10.7109375" style="4" customWidth="1"/>
    <col min="8" max="9" width="13.7109375" style="4" hidden="1" customWidth="1" outlineLevel="1"/>
    <col min="10" max="10" width="13.7109375" style="4" customWidth="1" collapsed="1"/>
    <col min="11" max="11" width="11.57421875" style="6" customWidth="1"/>
    <col min="12" max="12" width="16.28125" style="7" customWidth="1"/>
    <col min="13" max="13" width="23.8515625" style="4" customWidth="1"/>
    <col min="14" max="16384" width="8.8515625" style="4" customWidth="1"/>
  </cols>
  <sheetData>
    <row r="1" ht="12">
      <c r="C1" s="5">
        <v>45047</v>
      </c>
    </row>
    <row r="3" ht="12">
      <c r="C3" s="6" t="s">
        <v>79</v>
      </c>
    </row>
    <row r="4" spans="1:12" s="14" customFormat="1" ht="36">
      <c r="A4" s="8" t="s">
        <v>80</v>
      </c>
      <c r="B4" s="8" t="s">
        <v>81</v>
      </c>
      <c r="C4" s="8" t="s">
        <v>82</v>
      </c>
      <c r="D4" s="8" t="s">
        <v>83</v>
      </c>
      <c r="E4" s="9" t="s">
        <v>4</v>
      </c>
      <c r="F4" s="8" t="s">
        <v>5</v>
      </c>
      <c r="G4" s="10" t="s">
        <v>84</v>
      </c>
      <c r="H4" s="10" t="s">
        <v>118</v>
      </c>
      <c r="I4" s="11" t="s">
        <v>119</v>
      </c>
      <c r="J4" s="11" t="s">
        <v>120</v>
      </c>
      <c r="K4" s="12" t="s">
        <v>85</v>
      </c>
      <c r="L4" s="13"/>
    </row>
    <row r="5" spans="1:12" s="14" customFormat="1" ht="36" hidden="1" outlineLevel="1">
      <c r="A5" s="15" t="s">
        <v>86</v>
      </c>
      <c r="B5" s="16" t="s">
        <v>8</v>
      </c>
      <c r="C5" s="16" t="s">
        <v>87</v>
      </c>
      <c r="D5" s="15" t="s">
        <v>88</v>
      </c>
      <c r="E5" s="17" t="s">
        <v>89</v>
      </c>
      <c r="F5" s="18" t="s">
        <v>90</v>
      </c>
      <c r="G5" s="19" t="s">
        <v>11</v>
      </c>
      <c r="H5" s="20">
        <v>0</v>
      </c>
      <c r="I5" s="21"/>
      <c r="J5" s="21"/>
      <c r="K5" s="22">
        <f>H5/1000</f>
        <v>0</v>
      </c>
      <c r="L5" s="13"/>
    </row>
    <row r="6" spans="1:13" s="14" customFormat="1" ht="36" collapsed="1">
      <c r="A6" s="23" t="s">
        <v>86</v>
      </c>
      <c r="B6" s="24" t="s">
        <v>71</v>
      </c>
      <c r="C6" s="24" t="s">
        <v>72</v>
      </c>
      <c r="D6" s="25" t="s">
        <v>88</v>
      </c>
      <c r="E6" s="17" t="s">
        <v>91</v>
      </c>
      <c r="F6" s="17" t="s">
        <v>90</v>
      </c>
      <c r="G6" s="24" t="s">
        <v>11</v>
      </c>
      <c r="H6" s="26">
        <v>1188174</v>
      </c>
      <c r="I6" s="26"/>
      <c r="J6" s="26">
        <f>H6-I6</f>
        <v>1188174</v>
      </c>
      <c r="K6" s="27">
        <f>J6/1000</f>
        <v>1188.174</v>
      </c>
      <c r="L6" s="28"/>
      <c r="M6" s="29"/>
    </row>
    <row r="7" spans="1:12" s="14" customFormat="1" ht="36">
      <c r="A7" s="23" t="s">
        <v>86</v>
      </c>
      <c r="B7" s="24" t="s">
        <v>74</v>
      </c>
      <c r="C7" s="30" t="s">
        <v>75</v>
      </c>
      <c r="D7" s="15" t="s">
        <v>88</v>
      </c>
      <c r="E7" s="17">
        <v>3691</v>
      </c>
      <c r="F7" s="17">
        <v>2018</v>
      </c>
      <c r="G7" s="24" t="s">
        <v>11</v>
      </c>
      <c r="H7" s="31">
        <v>802560</v>
      </c>
      <c r="I7" s="31"/>
      <c r="J7" s="26">
        <f>H7-I7</f>
        <v>802560</v>
      </c>
      <c r="K7" s="27">
        <f>J7/1000</f>
        <v>802.56</v>
      </c>
      <c r="L7" s="13"/>
    </row>
    <row r="8" spans="2:12" s="6" customFormat="1" ht="21" customHeight="1">
      <c r="B8" s="32"/>
      <c r="C8" s="32"/>
      <c r="D8" s="33" t="s">
        <v>92</v>
      </c>
      <c r="E8" s="34"/>
      <c r="F8" s="34"/>
      <c r="G8" s="34"/>
      <c r="H8" s="35">
        <f>SUM(H5:H7)</f>
        <v>1990734</v>
      </c>
      <c r="I8" s="35">
        <f>SUM(I5:I7)</f>
        <v>0</v>
      </c>
      <c r="J8" s="35">
        <f>SUM(J5:J7)</f>
        <v>1990734</v>
      </c>
      <c r="K8" s="35">
        <f>SUM(K5:K7)</f>
        <v>1990.734</v>
      </c>
      <c r="L8" s="36"/>
    </row>
    <row r="9" spans="4:10" ht="21" customHeight="1">
      <c r="D9" s="37"/>
      <c r="H9" s="38"/>
      <c r="I9" s="38"/>
      <c r="J9" s="38"/>
    </row>
    <row r="10" ht="21" customHeight="1">
      <c r="C10" s="6" t="s">
        <v>93</v>
      </c>
    </row>
    <row r="11" spans="1:12" s="14" customFormat="1" ht="50.25" customHeight="1">
      <c r="A11" s="9" t="s">
        <v>80</v>
      </c>
      <c r="B11" s="9" t="s">
        <v>81</v>
      </c>
      <c r="C11" s="9" t="s">
        <v>82</v>
      </c>
      <c r="D11" s="9" t="s">
        <v>83</v>
      </c>
      <c r="E11" s="9" t="s">
        <v>4</v>
      </c>
      <c r="F11" s="9" t="s">
        <v>5</v>
      </c>
      <c r="G11" s="9" t="s">
        <v>84</v>
      </c>
      <c r="H11" s="39" t="s">
        <v>118</v>
      </c>
      <c r="I11" s="40" t="s">
        <v>119</v>
      </c>
      <c r="J11" s="40" t="s">
        <v>120</v>
      </c>
      <c r="K11" s="41" t="s">
        <v>85</v>
      </c>
      <c r="L11" s="13"/>
    </row>
    <row r="12" spans="1:12" s="14" customFormat="1" ht="37.5" customHeight="1">
      <c r="A12" s="24" t="s">
        <v>94</v>
      </c>
      <c r="B12" s="24" t="s">
        <v>71</v>
      </c>
      <c r="C12" s="24" t="s">
        <v>72</v>
      </c>
      <c r="D12" s="24" t="s">
        <v>95</v>
      </c>
      <c r="E12" s="24" t="s">
        <v>73</v>
      </c>
      <c r="F12" s="24" t="s">
        <v>90</v>
      </c>
      <c r="G12" s="24" t="s">
        <v>11</v>
      </c>
      <c r="H12" s="31">
        <v>137589.5</v>
      </c>
      <c r="I12" s="31"/>
      <c r="J12" s="26">
        <f>H12-I12</f>
        <v>137589.5</v>
      </c>
      <c r="K12" s="27">
        <f>J12/1000</f>
        <v>137.5895</v>
      </c>
      <c r="L12" s="13"/>
    </row>
    <row r="13" spans="1:11" ht="24.75" customHeight="1">
      <c r="A13" s="42" t="s">
        <v>96</v>
      </c>
      <c r="B13" s="42" t="s">
        <v>56</v>
      </c>
      <c r="C13" s="42" t="s">
        <v>57</v>
      </c>
      <c r="D13" s="42" t="s">
        <v>97</v>
      </c>
      <c r="E13" s="42" t="s">
        <v>58</v>
      </c>
      <c r="F13" s="42" t="s">
        <v>10</v>
      </c>
      <c r="G13" s="24" t="s">
        <v>11</v>
      </c>
      <c r="H13" s="43">
        <v>744600</v>
      </c>
      <c r="I13" s="44"/>
      <c r="J13" s="26">
        <f>H13-I13</f>
        <v>744600</v>
      </c>
      <c r="K13" s="27">
        <f>J13/1000</f>
        <v>744.6</v>
      </c>
    </row>
    <row r="14" spans="2:11" ht="24.75" customHeight="1">
      <c r="B14" s="32"/>
      <c r="C14" s="32"/>
      <c r="D14" s="33" t="s">
        <v>92</v>
      </c>
      <c r="E14" s="34"/>
      <c r="F14" s="34"/>
      <c r="G14" s="34"/>
      <c r="H14" s="35">
        <f>H12+H13</f>
        <v>882189.5</v>
      </c>
      <c r="I14" s="35">
        <f>I12+I13</f>
        <v>0</v>
      </c>
      <c r="J14" s="35">
        <f>J12+J13</f>
        <v>882189.5</v>
      </c>
      <c r="K14" s="35">
        <f>K12+K13</f>
        <v>882.1895</v>
      </c>
    </row>
    <row r="15" spans="3:10" ht="24.75" customHeight="1">
      <c r="C15" s="6" t="s">
        <v>98</v>
      </c>
      <c r="H15" s="45"/>
      <c r="J15" s="45"/>
    </row>
    <row r="16" spans="1:12" s="14" customFormat="1" ht="44.25" customHeight="1">
      <c r="A16" s="8" t="s">
        <v>99</v>
      </c>
      <c r="B16" s="9" t="s">
        <v>2</v>
      </c>
      <c r="C16" s="9" t="s">
        <v>3</v>
      </c>
      <c r="D16" s="9" t="s">
        <v>100</v>
      </c>
      <c r="E16" s="9" t="s">
        <v>101</v>
      </c>
      <c r="F16" s="9" t="s">
        <v>102</v>
      </c>
      <c r="G16" s="9" t="s">
        <v>84</v>
      </c>
      <c r="H16" s="10" t="s">
        <v>118</v>
      </c>
      <c r="I16" s="11" t="s">
        <v>119</v>
      </c>
      <c r="J16" s="11" t="s">
        <v>120</v>
      </c>
      <c r="K16" s="12" t="s">
        <v>85</v>
      </c>
      <c r="L16" s="13"/>
    </row>
    <row r="17" spans="1:12" s="14" customFormat="1" ht="24">
      <c r="A17" s="23" t="s">
        <v>103</v>
      </c>
      <c r="B17" s="24" t="s">
        <v>71</v>
      </c>
      <c r="C17" s="24" t="s">
        <v>72</v>
      </c>
      <c r="D17" s="24" t="s">
        <v>104</v>
      </c>
      <c r="E17" s="24" t="s">
        <v>105</v>
      </c>
      <c r="F17" s="24" t="s">
        <v>90</v>
      </c>
      <c r="G17" s="24" t="s">
        <v>106</v>
      </c>
      <c r="H17" s="31">
        <v>312000</v>
      </c>
      <c r="I17" s="77"/>
      <c r="J17" s="26">
        <f>H17-I17</f>
        <v>312000</v>
      </c>
      <c r="K17" s="46">
        <f>J17/1000</f>
        <v>312</v>
      </c>
      <c r="L17" s="13"/>
    </row>
    <row r="18" spans="1:12" s="14" customFormat="1" ht="24">
      <c r="A18" s="23" t="s">
        <v>103</v>
      </c>
      <c r="B18" s="24" t="s">
        <v>107</v>
      </c>
      <c r="C18" s="24" t="s">
        <v>75</v>
      </c>
      <c r="D18" s="24" t="s">
        <v>104</v>
      </c>
      <c r="E18" s="24" t="s">
        <v>108</v>
      </c>
      <c r="F18" s="24" t="s">
        <v>90</v>
      </c>
      <c r="G18" s="24" t="s">
        <v>106</v>
      </c>
      <c r="H18" s="31">
        <v>168000</v>
      </c>
      <c r="I18" s="31"/>
      <c r="J18" s="26">
        <f>H18-I18</f>
        <v>168000</v>
      </c>
      <c r="K18" s="46">
        <f>J18/1000</f>
        <v>168</v>
      </c>
      <c r="L18" s="13"/>
    </row>
    <row r="19" spans="1:12" s="6" customFormat="1" ht="25.5" customHeight="1">
      <c r="A19" s="47"/>
      <c r="B19" s="32"/>
      <c r="C19" s="32"/>
      <c r="D19" s="33" t="s">
        <v>92</v>
      </c>
      <c r="E19" s="32"/>
      <c r="F19" s="32"/>
      <c r="G19" s="32"/>
      <c r="H19" s="48">
        <f>SUM(H17:H18)</f>
        <v>480000</v>
      </c>
      <c r="I19" s="48">
        <f>SUM(I17:I18)</f>
        <v>0</v>
      </c>
      <c r="J19" s="48">
        <f>SUM(J17:J18)</f>
        <v>480000</v>
      </c>
      <c r="K19" s="49">
        <f>SUM(K17:K18)</f>
        <v>480</v>
      </c>
      <c r="L19" s="50"/>
    </row>
    <row r="20" spans="1:11" ht="25.5" customHeight="1">
      <c r="A20" s="51"/>
      <c r="B20" s="51"/>
      <c r="C20" s="51"/>
      <c r="D20" s="51"/>
      <c r="E20" s="51"/>
      <c r="F20" s="51"/>
      <c r="G20" s="51"/>
      <c r="H20" s="52"/>
      <c r="I20" s="52"/>
      <c r="J20" s="52"/>
      <c r="K20" s="53"/>
    </row>
    <row r="21" spans="1:11" ht="25.5" customHeight="1">
      <c r="A21" s="54"/>
      <c r="B21" s="51"/>
      <c r="C21" s="55" t="s">
        <v>109</v>
      </c>
      <c r="D21" s="51"/>
      <c r="E21" s="51"/>
      <c r="F21" s="51"/>
      <c r="G21" s="51"/>
      <c r="H21" s="52"/>
      <c r="I21" s="52"/>
      <c r="J21" s="52"/>
      <c r="K21" s="53"/>
    </row>
    <row r="22" spans="1:12" s="14" customFormat="1" ht="36">
      <c r="A22" s="10" t="s">
        <v>99</v>
      </c>
      <c r="B22" s="11" t="s">
        <v>2</v>
      </c>
      <c r="C22" s="11" t="s">
        <v>3</v>
      </c>
      <c r="D22" s="11" t="s">
        <v>100</v>
      </c>
      <c r="E22" s="11" t="s">
        <v>101</v>
      </c>
      <c r="F22" s="11" t="s">
        <v>102</v>
      </c>
      <c r="G22" s="11" t="s">
        <v>84</v>
      </c>
      <c r="H22" s="10" t="s">
        <v>118</v>
      </c>
      <c r="I22" s="11" t="s">
        <v>119</v>
      </c>
      <c r="J22" s="11" t="s">
        <v>120</v>
      </c>
      <c r="K22" s="12" t="s">
        <v>85</v>
      </c>
      <c r="L22" s="13"/>
    </row>
    <row r="23" spans="1:12" s="14" customFormat="1" ht="24">
      <c r="A23" s="23" t="s">
        <v>103</v>
      </c>
      <c r="B23" s="24" t="s">
        <v>110</v>
      </c>
      <c r="C23" s="24" t="s">
        <v>111</v>
      </c>
      <c r="D23" s="24" t="s">
        <v>104</v>
      </c>
      <c r="E23" s="24" t="s">
        <v>112</v>
      </c>
      <c r="F23" s="24" t="s">
        <v>90</v>
      </c>
      <c r="G23" s="24" t="s">
        <v>106</v>
      </c>
      <c r="H23" s="31">
        <v>5282</v>
      </c>
      <c r="I23" s="31"/>
      <c r="J23" s="26">
        <f>H23-I23</f>
        <v>5282</v>
      </c>
      <c r="K23" s="46">
        <f>J23/1000</f>
        <v>5.282</v>
      </c>
      <c r="L23" s="13"/>
    </row>
    <row r="24" spans="1:12" s="14" customFormat="1" ht="26.25" customHeight="1">
      <c r="A24" s="23" t="s">
        <v>103</v>
      </c>
      <c r="B24" s="24">
        <v>27349291</v>
      </c>
      <c r="C24" s="24" t="s">
        <v>113</v>
      </c>
      <c r="D24" s="24" t="s">
        <v>104</v>
      </c>
      <c r="E24" s="56">
        <v>3759</v>
      </c>
      <c r="F24" s="56">
        <v>2019</v>
      </c>
      <c r="G24" s="24" t="s">
        <v>106</v>
      </c>
      <c r="H24" s="26">
        <v>2736</v>
      </c>
      <c r="I24" s="26"/>
      <c r="J24" s="26">
        <f>H24-I24</f>
        <v>2736</v>
      </c>
      <c r="K24" s="46">
        <f>J24/1000</f>
        <v>2.736</v>
      </c>
      <c r="L24" s="13"/>
    </row>
    <row r="25" spans="1:12" s="14" customFormat="1" ht="24">
      <c r="A25" s="23" t="s">
        <v>103</v>
      </c>
      <c r="B25" s="24" t="s">
        <v>114</v>
      </c>
      <c r="C25" s="24" t="s">
        <v>115</v>
      </c>
      <c r="D25" s="24" t="s">
        <v>104</v>
      </c>
      <c r="E25" s="24" t="s">
        <v>116</v>
      </c>
      <c r="F25" s="24" t="s">
        <v>90</v>
      </c>
      <c r="G25" s="24" t="s">
        <v>106</v>
      </c>
      <c r="H25" s="26">
        <v>380</v>
      </c>
      <c r="I25" s="26"/>
      <c r="J25" s="26">
        <f>H25-I25</f>
        <v>380</v>
      </c>
      <c r="K25" s="46">
        <f>J25/1000</f>
        <v>0.38</v>
      </c>
      <c r="L25" s="13"/>
    </row>
    <row r="26" spans="1:12" s="14" customFormat="1" ht="24">
      <c r="A26" s="23" t="s">
        <v>103</v>
      </c>
      <c r="B26" s="24" t="s">
        <v>65</v>
      </c>
      <c r="C26" s="24" t="s">
        <v>117</v>
      </c>
      <c r="D26" s="24" t="s">
        <v>104</v>
      </c>
      <c r="E26" s="24" t="s">
        <v>116</v>
      </c>
      <c r="F26" s="24" t="s">
        <v>90</v>
      </c>
      <c r="G26" s="24" t="s">
        <v>106</v>
      </c>
      <c r="H26" s="26">
        <v>5206</v>
      </c>
      <c r="I26" s="26"/>
      <c r="J26" s="26">
        <f>H26-I26</f>
        <v>5206</v>
      </c>
      <c r="K26" s="46">
        <f>J26/1000</f>
        <v>5.206</v>
      </c>
      <c r="L26" s="13"/>
    </row>
    <row r="27" spans="2:12" s="6" customFormat="1" ht="25.5" customHeight="1">
      <c r="B27" s="32"/>
      <c r="C27" s="32"/>
      <c r="D27" s="33" t="s">
        <v>92</v>
      </c>
      <c r="E27" s="32"/>
      <c r="F27" s="32"/>
      <c r="G27" s="32"/>
      <c r="H27" s="34">
        <f>SUM(H23:H26)</f>
        <v>13604</v>
      </c>
      <c r="I27" s="34">
        <f>SUM(I23:I26)</f>
        <v>0</v>
      </c>
      <c r="J27" s="34">
        <f>SUM(J23:J26)</f>
        <v>13604</v>
      </c>
      <c r="K27" s="35">
        <f>SUM(K23:K26)</f>
        <v>13.604000000000003</v>
      </c>
      <c r="L27" s="50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2023-06-21T05:36:17Z</cp:lastPrinted>
  <dcterms:created xsi:type="dcterms:W3CDTF">2023-06-20T05:53:43Z</dcterms:created>
  <dcterms:modified xsi:type="dcterms:W3CDTF">2023-07-04T10:49:52Z</dcterms:modified>
  <cp:category/>
  <cp:version/>
  <cp:contentType/>
  <cp:contentStatus/>
</cp:coreProperties>
</file>